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Realizace přípravy\1 Nové III-3086, III-3087 - křižovatka Číbuz\Výzva na zhotovitele\Obec Skalice\Soupis prací\Neoceněný\"/>
    </mc:Choice>
  </mc:AlternateContent>
  <bookViews>
    <workbookView xWindow="0" yWindow="0" windowWidth="14580" windowHeight="7560"/>
  </bookViews>
  <sheets>
    <sheet name="Sumarizace" sheetId="8" r:id="rId1"/>
    <sheet name="Rozpočet rostlinný materiál" sheetId="6" r:id="rId2"/>
    <sheet name="Rozpočet ostatní materiál" sheetId="7" r:id="rId3"/>
    <sheet name="Rozpočet zahradnické práce" sheetId="5" r:id="rId4"/>
  </sheets>
  <definedNames>
    <definedName name="_xlnm.Print_Titles" localSheetId="2">'Rozpočet ostatní materiál'!$6:$6</definedName>
    <definedName name="_xlnm.Print_Titles" localSheetId="1">'Rozpočet rostlinný materiál'!$6:$6</definedName>
    <definedName name="_xlnm.Print_Titles" localSheetId="3">'Rozpočet zahradnické práce'!$6:$6</definedName>
    <definedName name="_xlnm.Print_Area" localSheetId="2">'Rozpočet ostatní materiál'!$A$1:$G$32</definedName>
    <definedName name="_xlnm.Print_Area" localSheetId="1">'Rozpočet rostlinný materiál'!$A$1:$G$16</definedName>
    <definedName name="_xlnm.Print_Area" localSheetId="3">'Rozpočet zahradnické práce'!$A$1:$G$58</definedName>
    <definedName name="_xlnm.Print_Area" localSheetId="0">Sumarizace!$A$1:$E$14</definedName>
  </definedNames>
  <calcPr calcId="152511"/>
</workbook>
</file>

<file path=xl/calcChain.xml><?xml version="1.0" encoding="utf-8"?>
<calcChain xmlns="http://schemas.openxmlformats.org/spreadsheetml/2006/main">
  <c r="G46" i="5" l="1"/>
  <c r="G33" i="5"/>
  <c r="G34" i="5"/>
  <c r="G26" i="7"/>
  <c r="G27" i="7"/>
  <c r="G28" i="7"/>
  <c r="G29" i="7"/>
  <c r="G30" i="5" l="1"/>
  <c r="G23" i="5"/>
  <c r="G14" i="5"/>
  <c r="G16" i="7" l="1"/>
  <c r="G14" i="7" l="1"/>
  <c r="G57" i="5" l="1"/>
  <c r="G56" i="5"/>
  <c r="G54" i="5"/>
  <c r="G53" i="5"/>
  <c r="G52" i="5"/>
  <c r="G50" i="5"/>
  <c r="G49" i="5"/>
  <c r="G48" i="5"/>
  <c r="G47" i="5"/>
  <c r="G45" i="5"/>
  <c r="G44" i="5"/>
  <c r="G42" i="5"/>
  <c r="G41" i="5"/>
  <c r="G40" i="5"/>
  <c r="G39" i="5"/>
  <c r="G38" i="5"/>
  <c r="G36" i="5"/>
  <c r="G35" i="5"/>
  <c r="G32" i="5"/>
  <c r="G31" i="5"/>
  <c r="G29" i="5"/>
  <c r="G28" i="5"/>
  <c r="G27" i="5"/>
  <c r="G25" i="5"/>
  <c r="G24" i="5"/>
  <c r="G22" i="5"/>
  <c r="G20" i="5"/>
  <c r="G19" i="5"/>
  <c r="G18" i="5"/>
  <c r="G17" i="5"/>
  <c r="G16" i="5"/>
  <c r="G13" i="5"/>
  <c r="G12" i="5"/>
  <c r="G11" i="5"/>
  <c r="G10" i="5"/>
  <c r="G9" i="5"/>
  <c r="G8" i="5"/>
  <c r="G11" i="6"/>
  <c r="G12" i="6"/>
  <c r="G13" i="6"/>
  <c r="G8" i="6"/>
  <c r="G9" i="6"/>
  <c r="G12" i="7"/>
  <c r="G11" i="7"/>
  <c r="G31" i="7"/>
  <c r="G24" i="7"/>
  <c r="G22" i="7"/>
  <c r="G21" i="7"/>
  <c r="G20" i="7"/>
  <c r="G19" i="7"/>
  <c r="G18" i="7"/>
  <c r="G17" i="7"/>
  <c r="G15" i="7"/>
  <c r="G9" i="7"/>
  <c r="G58" i="5" l="1"/>
  <c r="C13" i="8" s="1"/>
  <c r="D13" i="8" s="1"/>
  <c r="E13" i="8" s="1"/>
  <c r="G32" i="7"/>
  <c r="C12" i="8" s="1"/>
  <c r="D12" i="8" s="1"/>
  <c r="E12" i="8" s="1"/>
  <c r="G14" i="6"/>
  <c r="G15" i="6" s="1"/>
  <c r="G16" i="6" l="1"/>
  <c r="C11" i="8" s="1"/>
  <c r="C14" i="8" s="1"/>
  <c r="D11" i="8" l="1"/>
  <c r="D14" i="8" s="1"/>
  <c r="E11" i="8" l="1"/>
  <c r="E14" i="8" s="1"/>
</calcChain>
</file>

<file path=xl/sharedStrings.xml><?xml version="1.0" encoding="utf-8"?>
<sst xmlns="http://schemas.openxmlformats.org/spreadsheetml/2006/main" count="328" uniqueCount="203">
  <si>
    <t>Výsadba dřevin s balem do předem vyhloubené jamky se zalitím, v rovině nebo na svahu do 1:5 při průměru balu přes 100 do 200 mm</t>
  </si>
  <si>
    <t>Výsadba dřevin s balem do předem vyhloubené jamky se zalitím, v rovině nebo na svahu do 1:5 při průměru balu přes 500 do 600 mm</t>
  </si>
  <si>
    <t>18410-2111</t>
  </si>
  <si>
    <t>Hnojení půdy nebo trávníku s rozprostřením nebo s rozdělením hnojiva v rovině nebo na svahu do 1:5 umělým hnojivem na široko</t>
  </si>
  <si>
    <t>t</t>
  </si>
  <si>
    <t>Zahradnický substrát pod stromy, 0,16m3/ks</t>
  </si>
  <si>
    <t>Hnojivo ke keřovým výsadbám - NPK, 50g NPK/m2</t>
  </si>
  <si>
    <t>Dřevěné příčky půlené - délka 50 cm, 3ks /listnáč</t>
  </si>
  <si>
    <t xml:space="preserve">ASANACE </t>
  </si>
  <si>
    <t>18580-4312</t>
  </si>
  <si>
    <t>Rozměření výsadeb</t>
  </si>
  <si>
    <t>18340-3114</t>
  </si>
  <si>
    <t>18340-3153</t>
  </si>
  <si>
    <t>18340-3161</t>
  </si>
  <si>
    <t>hod</t>
  </si>
  <si>
    <t>18580-2113</t>
  </si>
  <si>
    <t>18310-1221</t>
  </si>
  <si>
    <t>18410-2115</t>
  </si>
  <si>
    <t>18580-2114</t>
  </si>
  <si>
    <t>Kontrola ukotvení dřeviny a obalu kmene</t>
  </si>
  <si>
    <t>18491-1111</t>
  </si>
  <si>
    <t>18580-4214</t>
  </si>
  <si>
    <t>Doprava rostlin a materiálů</t>
  </si>
  <si>
    <t>Doprava osob</t>
  </si>
  <si>
    <t>PŔÍPRAVA STANOVIŠTĚ</t>
  </si>
  <si>
    <t>ZALOŽENÍ TRÁVNÍKU</t>
  </si>
  <si>
    <t>VÝSADBA STROMU</t>
  </si>
  <si>
    <t>VÝSADBY KEŘOVÝCH SKUPIN</t>
  </si>
  <si>
    <t>Vypletí s případným naložením odpadu na dopravní prostředek, odvozem do 20 km a se složením, v rovině nebo na svahu do 1:5, dřevin ve skupinách</t>
  </si>
  <si>
    <t>Znovuuvázání dřeviny jedním úvazkem ke stávajícímu kůlu (5% jedinců)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</si>
  <si>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</si>
  <si>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</si>
  <si>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</si>
  <si>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</si>
  <si>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</si>
  <si>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</si>
  <si>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</si>
  <si>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</si>
  <si>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Borka do stromových mís (vrstva 8 cm - jemná), 1 ks /0,08m3</t>
  </si>
  <si>
    <t>Borka do keřových záhonů (vrstva 8 cm - jemná)</t>
  </si>
  <si>
    <t>18580-4213</t>
  </si>
  <si>
    <t>Vypletí s případným naložením odpadu na dopravní prostředek, odvozem do 20 km a se složením, v rovině nebo na svahu do 1:5, dřevin soliterních</t>
  </si>
  <si>
    <t>Cena celkem</t>
  </si>
  <si>
    <t>m2</t>
  </si>
  <si>
    <t>m3</t>
  </si>
  <si>
    <t>kg</t>
  </si>
  <si>
    <t>číslo</t>
  </si>
  <si>
    <t>Velikost</t>
  </si>
  <si>
    <t>Listnaté stromy</t>
  </si>
  <si>
    <t>Listnaté keře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</si>
  <si>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</si>
  <si>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</si>
  <si>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</si>
  <si>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</si>
  <si>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</si>
  <si>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</si>
  <si>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</si>
  <si>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18480-2111</t>
  </si>
  <si>
    <t>Likvidace dřevní hmoty</t>
  </si>
  <si>
    <t>11220-1111</t>
  </si>
  <si>
    <t>11220-1112</t>
  </si>
  <si>
    <t>R</t>
  </si>
  <si>
    <t>PŘÍPRAVA STANOVIŠTĚ</t>
  </si>
  <si>
    <t>Travní semeno, parková směs, 20g/m2</t>
  </si>
  <si>
    <t>VÝSADBA KEŘOVÝCH SKUPIN</t>
  </si>
  <si>
    <t>suma</t>
  </si>
  <si>
    <t>11121-2211</t>
  </si>
  <si>
    <t>11121-2351</t>
  </si>
  <si>
    <t>11215-1111</t>
  </si>
  <si>
    <t>11215-1112</t>
  </si>
  <si>
    <t>Založení trávníku na půdě předem připravené plochy do 1000m2, s pokosením, naložením, odvozem odpadu do 20 km a se složením, parkového výsevem v rovině nebo na svahu do 1:5</t>
  </si>
  <si>
    <t>18141-1131</t>
  </si>
  <si>
    <t>Ukotvení dřevin třemi kůly při průměru kůlů do 100 mm o délce kůlů přes2 do 3m</t>
  </si>
  <si>
    <t>18421-5133</t>
  </si>
  <si>
    <t>18491-1421</t>
  </si>
  <si>
    <t>Mulčování vysazených rostlin při tl. mulče do 100 mm v rovině nebo na svahu do 1:5, výsadbové mísy</t>
  </si>
  <si>
    <t>Mulčování vysazených rostlin při tl. mulče do 100 mm v rovině nebo na svahu do 1:5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</si>
  <si>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</si>
  <si>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</si>
  <si>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</si>
  <si>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</si>
  <si>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</si>
  <si>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ROZPOČET - ROSTLINNÝ MATERIÁL</t>
  </si>
  <si>
    <t>Výpočet</t>
  </si>
  <si>
    <t>ROZPOČET - OSTATNÍ MATERIÁL</t>
  </si>
  <si>
    <t>č.</t>
  </si>
  <si>
    <t>Úvazek 1,8 m á 1 strom, na průřezu plochý</t>
  </si>
  <si>
    <t>Rákosová rohož výšky 1,8m, obal kmene listnatých stromů</t>
  </si>
  <si>
    <t xml:space="preserve">Voda zálivková - zálivka stromů 100 l/ks, opakování 2x </t>
  </si>
  <si>
    <t>Voda zálivková - zálivka keřových porostů, 40l/m2, opakování 2x</t>
  </si>
  <si>
    <t xml:space="preserve"> CELKEM OSTATNÍ MATERIÁL</t>
  </si>
  <si>
    <t>Dokončovací péče</t>
  </si>
  <si>
    <t xml:space="preserve">Voda zálivková - zálivka stromů 50 l/ks, opakování 4x </t>
  </si>
  <si>
    <t>Voda zálivková - zálivka keřových porostů, 20l/m2, opakování 4x</t>
  </si>
  <si>
    <t>Zalití rostlin vodou přes 20m2, 100l/ks, opakování 2x</t>
  </si>
  <si>
    <t>Zalití rostlin vodou přes 20m2, 50l/ks, opakování 4x</t>
  </si>
  <si>
    <t>Zalití rostlin vodou přes 20m2, 40l/m2, opakování 2x</t>
  </si>
  <si>
    <t>Zalití rostlin vodou přes 20m2, 20l/m2, opakování 4x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</si>
  <si>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</si>
  <si>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</si>
  <si>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</si>
  <si>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</si>
  <si>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</si>
  <si>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</si>
  <si>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</si>
  <si>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</si>
  <si>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</si>
  <si>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</si>
  <si>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</si>
  <si>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</si>
  <si>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</si>
  <si>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</si>
  <si>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18311-1113</t>
  </si>
  <si>
    <t>Carpinus betulus</t>
  </si>
  <si>
    <t>Prunus serrulata Kanzan</t>
  </si>
  <si>
    <t>Tilia platyphyllos</t>
  </si>
  <si>
    <t>počet ks</t>
  </si>
  <si>
    <t>Potentilla fruticosa Abbotswood</t>
  </si>
  <si>
    <t>Spiraea bumalda Dart´s Red</t>
  </si>
  <si>
    <t>Odstranění nevhodných dřevin o průměru kmene do 100 mm s odklizením vytěžené dřevní hmoty na vzdálenost do 50 m, se složením na hromady, nebo s naložením na dopravní prostředek, výšky do 1 m s odstraněním pařezu, do 100m2, v rovině, nebo na svahu do 1:5</t>
  </si>
  <si>
    <t>Odstranění nevhodných dřevin o průměru kmene do 100 mm s odklizením vytěžené dřevní hmoty na vzdálenost do 50 m, se složením na hromady ,nebo s naložením na dopravní prostředek, výšky nad 1 m s odstranění pařezu, do 100m2, v rovině, nebo na svahu do 1:5</t>
  </si>
  <si>
    <t>Pokácení stromu směrové s odřezáním kmene a s odvětvením, s odklizením částí kmene a větví na vzdálenost do 20m se složením na hromady, nebo naložením na dopravní prosředek, průměru kmene na řezné ploše pařezu do 200 mm</t>
  </si>
  <si>
    <t>Pokácení stromu směrové s odřezáním kmene a s odvětvením, s odklizením částí kmene a větví na vzdálenost do 20m se složením na hromady, nebo naložením na dopravní prosředek, průměru kmene na řezné ploše pařezu přes 200 do 300 mm</t>
  </si>
  <si>
    <t>Odstranění pařezu s odstraněním náběhových kořenů, odklizením získaného dřeva na vzdálenost do 20 m, se složením na hromady nebo s naložením na dopravní prostředek, se zasypáním jámy, doplněním zeminy, zhutněním a úpravou terénu, v rovině, nebo na svahu do 1:5, o průměru pařezu na řezné ploše do 200 mm</t>
  </si>
  <si>
    <t>Odstranění pařezu s odstraněním náběhových kořenů, odklizením získaného dřeva na vzdálenost do 20 m, se složením na hromady nebo s naložením na dopravní prostředek, se zasypáním jámy, doplněním zeminy, zhutněním a úpravou terénu, v rovině, nebo na svahu do 1:5, o průměru pařezu na řezné ploše přes 200 do 300mm</t>
  </si>
  <si>
    <t>18450-1141</t>
  </si>
  <si>
    <t>Zhotovení obalu z rákosové nebo kokosové rohože v rovině nebo na svahu do 1:5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</si>
  <si>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</si>
  <si>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s výměnou půdy na 50%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 nebo na svahu do 1:5</t>
    </r>
    <r>
      <rPr>
        <sz val="10"/>
        <rFont val="Calibri"/>
        <family val="2"/>
        <charset val="238"/>
        <scheme val="minor"/>
      </rPr>
      <t>, objemu přes 0,4 do 1 m3</t>
    </r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</si>
  <si>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 nebo na svahu do 1:5</t>
    </r>
    <r>
      <rPr>
        <sz val="10"/>
        <rFont val="Calibri"/>
        <family val="2"/>
        <charset val="238"/>
        <scheme val="minor"/>
      </rPr>
      <t xml:space="preserve">, objemu přes 0,005 do 0,01 m3 </t>
    </r>
  </si>
  <si>
    <t>Kůly dřevěné, kotvení listnáčů, 3 ks/ks, soustružené kůly, průřez kruh, tl. 8cm, délka 2,5m</t>
  </si>
  <si>
    <t>Čibuz, segregace pěší dopravy a odvodnění prostoru při silnici III/3087 + III/3086</t>
  </si>
  <si>
    <t>Sadové úpravy</t>
  </si>
  <si>
    <t xml:space="preserve"> březen 2019</t>
  </si>
  <si>
    <t>3</t>
  </si>
  <si>
    <t>1</t>
  </si>
  <si>
    <t>32</t>
  </si>
  <si>
    <t>Ok 14-16cm, bal, nasazení 2m</t>
  </si>
  <si>
    <t>Ok 16-18cm, bal, nasazení 2m</t>
  </si>
  <si>
    <t>40-60cm, K2l</t>
  </si>
  <si>
    <t>20-30cm, K1l</t>
  </si>
  <si>
    <t>1+1+1</t>
  </si>
  <si>
    <t>13+9</t>
  </si>
  <si>
    <t>Voda zálivková, zálivka trávníku, 40l/m2, opakování 2x</t>
  </si>
  <si>
    <t>4ks*0,16m3</t>
  </si>
  <si>
    <t>4ks*0,04kg</t>
  </si>
  <si>
    <t>4ks*0,3kg</t>
  </si>
  <si>
    <t>4ks*3ks</t>
  </si>
  <si>
    <t>4ks*1,8m</t>
  </si>
  <si>
    <t>4ks*1ks</t>
  </si>
  <si>
    <t>4ks*0,08m3</t>
  </si>
  <si>
    <t>4ks*100l*2</t>
  </si>
  <si>
    <t>4ks*50l*4</t>
  </si>
  <si>
    <t>č.5</t>
  </si>
  <si>
    <t>Chemické odplevelení půdy před založením kultury, trávníku, zpevněných ploch v rovině nebo na svahu do 1:5 postřikem na široko, opakování 2x</t>
  </si>
  <si>
    <t>Obdělání půdy rotavátorováním v rovině nebo na svahu do 1:5</t>
  </si>
  <si>
    <t>Obdělání půdy hrabáním v rovině nebo na svahu do 1:5, opakování 2x</t>
  </si>
  <si>
    <t>Obdělání půdy válením v rovině nebo na svahu do 1:5</t>
  </si>
  <si>
    <t>Dovoz vody pro zálivku rostlin na vzdálenost do 1000 m opakování 2x</t>
  </si>
  <si>
    <t>Hnojení půdy nebo trávníku s rozprostřením nebo s rozdělením hnojiva v rovině nebo na svahu do 1:5 umělým hnojivem s rozdělením k jednotlivým rostlinám - hnojivo</t>
  </si>
  <si>
    <t>4ks</t>
  </si>
  <si>
    <t>4ks*0,04kg/1000</t>
  </si>
  <si>
    <t>4ks*0,3kg/1000</t>
  </si>
  <si>
    <t>4m2</t>
  </si>
  <si>
    <t>4ks*100l*2/1000</t>
  </si>
  <si>
    <t>4ks/100*5</t>
  </si>
  <si>
    <t>4ks*50l*4/1000</t>
  </si>
  <si>
    <t>Tabletové hnojivo ke dřevinám s dlouhodobým účinkem, 40g/ks</t>
  </si>
  <si>
    <t>Totální herbicid před výsadbou, 0,0005l/m2, opakování 2x</t>
  </si>
  <si>
    <t>Ekologický půdní sorbent zadržující vodu v dávce 0,3kg/strom</t>
  </si>
  <si>
    <t>Ekologický půdní sorbent zadržující vodu v dávce 0,05kg/keř</t>
  </si>
  <si>
    <t>3hod</t>
  </si>
  <si>
    <t>Hnojení půdy nebo trávníku s rozprostřením nebo s rozdělením hnojiva v rovině nebo na svahu do 1:5 umělým hnojivem s rozdělením k jednotlivým rostlinám - půdní sorbent zadržující vodu</t>
  </si>
  <si>
    <t>Povýsadbový řez</t>
  </si>
  <si>
    <t>č.1,2,3,11</t>
  </si>
  <si>
    <t>4</t>
  </si>
  <si>
    <t>č.6,7,8,9,10</t>
  </si>
  <si>
    <t>5</t>
  </si>
  <si>
    <t>23+60+90</t>
  </si>
  <si>
    <t>č.4, 12</t>
  </si>
  <si>
    <t>71</t>
  </si>
  <si>
    <t>55+22+173ks</t>
  </si>
  <si>
    <t>88m2</t>
  </si>
  <si>
    <t>1045m2*0,0005l*2</t>
  </si>
  <si>
    <t>1045m2*2</t>
  </si>
  <si>
    <t xml:space="preserve">1045m2 </t>
  </si>
  <si>
    <t>1045m2</t>
  </si>
  <si>
    <t>957m2*0,02kg</t>
  </si>
  <si>
    <t>957m2*40l*2</t>
  </si>
  <si>
    <t>250ks*0,05kg</t>
  </si>
  <si>
    <t>88m2*0,05kg</t>
  </si>
  <si>
    <t>88m2*0,08m3</t>
  </si>
  <si>
    <t>88m2*40l*2</t>
  </si>
  <si>
    <t>88m2*20l*4</t>
  </si>
  <si>
    <t>957m2</t>
  </si>
  <si>
    <t>957m2*40l/1000*2</t>
  </si>
  <si>
    <t>250ks</t>
  </si>
  <si>
    <t>250ks*0,05kg/1000</t>
  </si>
  <si>
    <t>88m2*0,05kg/1000</t>
  </si>
  <si>
    <t xml:space="preserve">88m2 </t>
  </si>
  <si>
    <t>88m2*40l*2/1000</t>
  </si>
  <si>
    <t>88m2*20l*4/1000</t>
  </si>
  <si>
    <t>SO 811 - 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</si>
</sst>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left" vertical="center"/>
    </xf>
    <xf numFmtId="49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0" borderId="0" xfId="0" applyNumberFormat="1" applyFont="1" applyFill="1" applyAlignment="1" applyProtection="1">
      <alignment vertical="center"/>
    </xf>
    <xf numFmtId="0" fontId="10" fillId="4" borderId="5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center" wrapText="1"/>
    </xf>
    <xf numFmtId="49" fontId="10" fillId="4" borderId="16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164" fontId="10" fillId="4" borderId="7" xfId="0" applyNumberFormat="1" applyFont="1" applyFill="1" applyBorder="1" applyAlignment="1">
      <alignment horizontal="center" vertical="center" wrapText="1"/>
    </xf>
    <xf numFmtId="164" fontId="10" fillId="4" borderId="17" xfId="0" applyNumberFormat="1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11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4" borderId="20" xfId="0" applyFont="1" applyFill="1" applyBorder="1" applyAlignment="1">
      <alignment horizontal="center" vertical="top" wrapText="1"/>
    </xf>
    <xf numFmtId="0" fontId="7" fillId="4" borderId="21" xfId="0" applyFont="1" applyFill="1" applyBorder="1" applyAlignment="1">
      <alignment horizontal="center" vertical="top" wrapText="1"/>
    </xf>
    <xf numFmtId="49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0" borderId="0" xfId="0" applyFont="1"/>
    <xf numFmtId="0" fontId="4" fillId="3" borderId="19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vertical="top" wrapText="1"/>
    </xf>
    <xf numFmtId="0" fontId="3" fillId="3" borderId="14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1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4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13" fillId="0" borderId="0" xfId="0" applyFont="1" applyAlignment="1"/>
    <xf numFmtId="49" fontId="7" fillId="4" borderId="10" xfId="0" applyNumberFormat="1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top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vertical="top"/>
    </xf>
    <xf numFmtId="49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14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  <xf numFmtId="4" fontId="10" fillId="4" borderId="12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/>
    </xf>
    <xf numFmtId="4" fontId="10" fillId="4" borderId="7" xfId="0" applyNumberFormat="1" applyFont="1" applyFill="1" applyBorder="1" applyAlignment="1">
      <alignment horizontal="center" vertical="center"/>
    </xf>
    <xf numFmtId="4" fontId="10" fillId="4" borderId="1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4" fontId="12" fillId="4" borderId="14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/>
    </xf>
    <xf numFmtId="9" fontId="8" fillId="0" borderId="0" xfId="0" applyNumberFormat="1" applyFont="1" applyFill="1" applyAlignment="1" applyProtection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7" fillId="0" borderId="0" xfId="0" applyNumberFormat="1" applyFont="1" applyFill="1" applyAlignment="1" applyProtection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2" fontId="10" fillId="4" borderId="10" xfId="0" applyNumberFormat="1" applyFont="1" applyFill="1" applyBorder="1" applyAlignment="1">
      <alignment horizontal="center" vertical="center" wrapText="1"/>
    </xf>
    <xf numFmtId="2" fontId="15" fillId="4" borderId="10" xfId="0" applyNumberFormat="1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49" fontId="8" fillId="0" borderId="0" xfId="0" applyNumberFormat="1" applyFont="1" applyFill="1" applyAlignment="1" applyProtection="1">
      <alignment vertical="center"/>
    </xf>
    <xf numFmtId="0" fontId="7" fillId="0" borderId="2" xfId="0" applyFont="1" applyBorder="1" applyAlignment="1">
      <alignment vertical="top"/>
    </xf>
    <xf numFmtId="49" fontId="7" fillId="0" borderId="2" xfId="0" applyNumberFormat="1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vertical="top"/>
    </xf>
    <xf numFmtId="49" fontId="10" fillId="4" borderId="7" xfId="0" applyNumberFormat="1" applyFont="1" applyFill="1" applyBorder="1" applyAlignment="1">
      <alignment horizontal="center" vertical="center" wrapText="1"/>
    </xf>
    <xf numFmtId="4" fontId="10" fillId="4" borderId="7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4" sqref="E14"/>
    </sheetView>
  </sheetViews>
  <sheetFormatPr defaultRowHeight="15" x14ac:dyDescent="0.25"/>
  <cols>
    <col min="1" max="1" width="10.7109375" style="7" customWidth="1"/>
    <col min="2" max="2" width="42.7109375" style="7" customWidth="1"/>
    <col min="3" max="3" width="19.5703125" style="8" customWidth="1"/>
    <col min="4" max="4" width="20.7109375" style="8" customWidth="1"/>
    <col min="5" max="5" width="27" style="8" customWidth="1"/>
    <col min="6" max="6" width="9.140625" style="7"/>
    <col min="7" max="7" width="11.42578125" style="7" bestFit="1" customWidth="1"/>
    <col min="8" max="16384" width="9.140625" style="7"/>
  </cols>
  <sheetData>
    <row r="1" spans="1:5" ht="18.75" x14ac:dyDescent="0.3">
      <c r="B1" s="30" t="s">
        <v>99</v>
      </c>
    </row>
    <row r="2" spans="1:5" ht="14.25" customHeight="1" x14ac:dyDescent="0.25">
      <c r="A2" s="9" t="s">
        <v>36</v>
      </c>
      <c r="B2" s="165" t="s">
        <v>131</v>
      </c>
      <c r="C2" s="10"/>
      <c r="D2" s="9"/>
      <c r="E2" s="9"/>
    </row>
    <row r="3" spans="1:5" ht="14.25" customHeight="1" x14ac:dyDescent="0.25">
      <c r="A3" s="9" t="s">
        <v>127</v>
      </c>
      <c r="B3" s="165" t="s">
        <v>132</v>
      </c>
      <c r="C3" s="10"/>
      <c r="D3" s="9"/>
      <c r="E3" s="9"/>
    </row>
    <row r="4" spans="1:5" ht="15" customHeight="1" x14ac:dyDescent="0.25">
      <c r="A4" s="9" t="s">
        <v>37</v>
      </c>
      <c r="B4" s="165" t="s">
        <v>133</v>
      </c>
      <c r="C4" s="10"/>
      <c r="D4" s="9"/>
      <c r="E4" s="9"/>
    </row>
    <row r="5" spans="1:5" ht="15" customHeight="1" x14ac:dyDescent="0.25">
      <c r="A5" s="9"/>
      <c r="B5" s="10"/>
      <c r="C5" s="10"/>
      <c r="D5" s="9"/>
      <c r="E5" s="9"/>
    </row>
    <row r="6" spans="1:5" s="14" customFormat="1" ht="15" customHeight="1" x14ac:dyDescent="0.25">
      <c r="A6" s="11" t="s">
        <v>107</v>
      </c>
      <c r="B6" s="12"/>
      <c r="C6" s="12"/>
      <c r="D6" s="13"/>
      <c r="E6" s="13"/>
    </row>
    <row r="7" spans="1:5" s="14" customFormat="1" ht="15" customHeight="1" x14ac:dyDescent="0.25">
      <c r="A7" s="11" t="s">
        <v>108</v>
      </c>
      <c r="B7" s="12"/>
      <c r="C7" s="12"/>
      <c r="D7" s="13"/>
      <c r="E7" s="13"/>
    </row>
    <row r="8" spans="1:5" s="14" customFormat="1" ht="15" customHeight="1" x14ac:dyDescent="0.25">
      <c r="A8" s="11" t="s">
        <v>109</v>
      </c>
      <c r="B8" s="12"/>
      <c r="C8" s="12"/>
      <c r="D8" s="13"/>
      <c r="E8" s="13"/>
    </row>
    <row r="9" spans="1:5" ht="15.75" thickBot="1" x14ac:dyDescent="0.3">
      <c r="A9" s="15"/>
    </row>
    <row r="10" spans="1:5" s="20" customFormat="1" x14ac:dyDescent="0.25">
      <c r="A10" s="16" t="s">
        <v>46</v>
      </c>
      <c r="B10" s="17" t="s">
        <v>100</v>
      </c>
      <c r="C10" s="18" t="s">
        <v>101</v>
      </c>
      <c r="D10" s="18" t="s">
        <v>102</v>
      </c>
      <c r="E10" s="19" t="s">
        <v>103</v>
      </c>
    </row>
    <row r="11" spans="1:5" ht="30" customHeight="1" x14ac:dyDescent="0.25">
      <c r="A11" s="21">
        <v>1</v>
      </c>
      <c r="B11" s="22" t="s">
        <v>104</v>
      </c>
      <c r="C11" s="23">
        <f>'Rozpočet rostlinný materiál'!$G$16</f>
        <v>0</v>
      </c>
      <c r="D11" s="23">
        <f>0.21*C11</f>
        <v>0</v>
      </c>
      <c r="E11" s="24">
        <f>C11+D11</f>
        <v>0</v>
      </c>
    </row>
    <row r="12" spans="1:5" ht="30" customHeight="1" x14ac:dyDescent="0.25">
      <c r="A12" s="21">
        <v>2</v>
      </c>
      <c r="B12" s="22" t="s">
        <v>105</v>
      </c>
      <c r="C12" s="23">
        <f>'Rozpočet ostatní materiál'!$G$32</f>
        <v>0</v>
      </c>
      <c r="D12" s="23">
        <f>0.21*C12</f>
        <v>0</v>
      </c>
      <c r="E12" s="24">
        <f>C12+D12</f>
        <v>0</v>
      </c>
    </row>
    <row r="13" spans="1:5" ht="31.5" customHeight="1" x14ac:dyDescent="0.25">
      <c r="A13" s="21">
        <v>3</v>
      </c>
      <c r="B13" s="22" t="s">
        <v>111</v>
      </c>
      <c r="C13" s="23">
        <f>'Rozpočet zahradnické práce'!$G$58</f>
        <v>0</v>
      </c>
      <c r="D13" s="23">
        <f>0.21*C13</f>
        <v>0</v>
      </c>
      <c r="E13" s="24">
        <f>C13+D13</f>
        <v>0</v>
      </c>
    </row>
    <row r="14" spans="1:5" ht="30.75" customHeight="1" thickBot="1" x14ac:dyDescent="0.3">
      <c r="A14" s="25"/>
      <c r="B14" s="26" t="s">
        <v>106</v>
      </c>
      <c r="C14" s="27">
        <f>SUM(C11:C13)</f>
        <v>0</v>
      </c>
      <c r="D14" s="27">
        <f>SUM(D11:D13)</f>
        <v>0</v>
      </c>
      <c r="E14" s="28">
        <f>SUM(E11:E13)</f>
        <v>0</v>
      </c>
    </row>
    <row r="15" spans="1:5" ht="15.95" customHeight="1" x14ac:dyDescent="0.25">
      <c r="E15" s="2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G13" sqref="G13"/>
    </sheetView>
  </sheetViews>
  <sheetFormatPr defaultRowHeight="12.75" x14ac:dyDescent="0.2"/>
  <cols>
    <col min="1" max="1" width="10.85546875" style="1" customWidth="1"/>
    <col min="2" max="2" width="48.5703125" style="1" customWidth="1"/>
    <col min="3" max="3" width="12.85546875" style="2" customWidth="1"/>
    <col min="4" max="4" width="10.5703125" style="2" customWidth="1"/>
    <col min="5" max="5" width="12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30" t="s">
        <v>82</v>
      </c>
    </row>
    <row r="2" spans="1:7" s="7" customFormat="1" ht="14.25" customHeight="1" x14ac:dyDescent="0.25">
      <c r="A2" s="9" t="s">
        <v>36</v>
      </c>
      <c r="B2" s="165" t="s">
        <v>131</v>
      </c>
      <c r="C2" s="10"/>
      <c r="D2" s="9"/>
      <c r="E2" s="9"/>
      <c r="F2" s="9"/>
      <c r="G2" s="9"/>
    </row>
    <row r="3" spans="1:7" s="7" customFormat="1" ht="14.25" customHeight="1" x14ac:dyDescent="0.25">
      <c r="A3" s="9" t="s">
        <v>127</v>
      </c>
      <c r="B3" s="165" t="s">
        <v>132</v>
      </c>
      <c r="C3" s="10"/>
      <c r="D3" s="9"/>
      <c r="E3" s="9"/>
      <c r="F3" s="9"/>
      <c r="G3" s="9"/>
    </row>
    <row r="4" spans="1:7" s="7" customFormat="1" ht="15" customHeight="1" x14ac:dyDescent="0.25">
      <c r="A4" s="9" t="s">
        <v>37</v>
      </c>
      <c r="B4" s="165" t="s">
        <v>133</v>
      </c>
      <c r="C4" s="10"/>
      <c r="D4" s="9"/>
      <c r="E4" s="9"/>
      <c r="F4" s="9"/>
      <c r="G4" s="9"/>
    </row>
    <row r="5" spans="1:7" ht="13.5" thickBot="1" x14ac:dyDescent="0.25">
      <c r="A5" s="31"/>
    </row>
    <row r="6" spans="1:7" s="37" customFormat="1" x14ac:dyDescent="0.2">
      <c r="A6" s="32" t="s">
        <v>46</v>
      </c>
      <c r="B6" s="33" t="s">
        <v>79</v>
      </c>
      <c r="C6" s="163" t="s">
        <v>47</v>
      </c>
      <c r="D6" s="162" t="s">
        <v>83</v>
      </c>
      <c r="E6" s="34" t="s">
        <v>116</v>
      </c>
      <c r="F6" s="35" t="s">
        <v>33</v>
      </c>
      <c r="G6" s="36" t="s">
        <v>42</v>
      </c>
    </row>
    <row r="7" spans="1:7" x14ac:dyDescent="0.2">
      <c r="A7" s="47"/>
      <c r="B7" s="48" t="s">
        <v>48</v>
      </c>
      <c r="C7" s="49"/>
      <c r="D7" s="38"/>
      <c r="E7" s="39"/>
      <c r="F7" s="50"/>
      <c r="G7" s="51"/>
    </row>
    <row r="8" spans="1:7" ht="38.25" x14ac:dyDescent="0.2">
      <c r="A8" s="41">
        <v>1</v>
      </c>
      <c r="B8" s="42" t="s">
        <v>114</v>
      </c>
      <c r="C8" s="43" t="s">
        <v>137</v>
      </c>
      <c r="D8" s="44" t="s">
        <v>141</v>
      </c>
      <c r="E8" s="45" t="s">
        <v>134</v>
      </c>
      <c r="F8" s="53">
        <v>0</v>
      </c>
      <c r="G8" s="46">
        <f t="shared" ref="G8" si="0">E8*F8</f>
        <v>0</v>
      </c>
    </row>
    <row r="9" spans="1:7" ht="38.25" x14ac:dyDescent="0.2">
      <c r="A9" s="41">
        <v>2</v>
      </c>
      <c r="B9" s="42" t="s">
        <v>115</v>
      </c>
      <c r="C9" s="43" t="s">
        <v>138</v>
      </c>
      <c r="D9" s="44">
        <v>1</v>
      </c>
      <c r="E9" s="45" t="s">
        <v>135</v>
      </c>
      <c r="F9" s="53">
        <v>0</v>
      </c>
      <c r="G9" s="46">
        <f>E9*F9</f>
        <v>0</v>
      </c>
    </row>
    <row r="10" spans="1:7" x14ac:dyDescent="0.2">
      <c r="A10" s="47"/>
      <c r="B10" s="54" t="s">
        <v>49</v>
      </c>
      <c r="C10" s="49"/>
      <c r="D10" s="38"/>
      <c r="E10" s="39"/>
      <c r="F10" s="50"/>
      <c r="G10" s="51"/>
    </row>
    <row r="11" spans="1:7" x14ac:dyDescent="0.2">
      <c r="A11" s="41">
        <v>3</v>
      </c>
      <c r="B11" s="42" t="s">
        <v>113</v>
      </c>
      <c r="C11" s="43" t="s">
        <v>139</v>
      </c>
      <c r="D11" s="44">
        <v>55</v>
      </c>
      <c r="E11" s="177">
        <v>55</v>
      </c>
      <c r="F11" s="53">
        <v>0</v>
      </c>
      <c r="G11" s="46">
        <f t="shared" ref="G11:G13" si="1">E11*F11</f>
        <v>0</v>
      </c>
    </row>
    <row r="12" spans="1:7" x14ac:dyDescent="0.2">
      <c r="A12" s="41">
        <v>4</v>
      </c>
      <c r="B12" s="42" t="s">
        <v>117</v>
      </c>
      <c r="C12" s="43" t="s">
        <v>140</v>
      </c>
      <c r="D12" s="44" t="s">
        <v>142</v>
      </c>
      <c r="E12" s="177">
        <v>22</v>
      </c>
      <c r="F12" s="53">
        <v>0</v>
      </c>
      <c r="G12" s="46">
        <f t="shared" si="1"/>
        <v>0</v>
      </c>
    </row>
    <row r="13" spans="1:7" ht="13.5" thickBot="1" x14ac:dyDescent="0.25">
      <c r="A13" s="55">
        <v>5</v>
      </c>
      <c r="B13" s="56" t="s">
        <v>118</v>
      </c>
      <c r="C13" s="57" t="s">
        <v>140</v>
      </c>
      <c r="D13" s="44" t="s">
        <v>178</v>
      </c>
      <c r="E13" s="177">
        <v>173</v>
      </c>
      <c r="F13" s="53">
        <v>0</v>
      </c>
      <c r="G13" s="46">
        <f t="shared" si="1"/>
        <v>0</v>
      </c>
    </row>
    <row r="14" spans="1:7" ht="15.95" customHeight="1" x14ac:dyDescent="0.2">
      <c r="A14" s="58"/>
      <c r="B14" s="59" t="s">
        <v>50</v>
      </c>
      <c r="C14" s="60"/>
      <c r="D14" s="61"/>
      <c r="E14" s="62"/>
      <c r="F14" s="63"/>
      <c r="G14" s="64">
        <f>SUM(G7:G13)</f>
        <v>0</v>
      </c>
    </row>
    <row r="15" spans="1:7" ht="15.95" customHeight="1" x14ac:dyDescent="0.2">
      <c r="A15" s="41"/>
      <c r="B15" s="65" t="s">
        <v>51</v>
      </c>
      <c r="C15" s="66"/>
      <c r="D15" s="67">
        <v>0.05</v>
      </c>
      <c r="E15" s="45"/>
      <c r="F15" s="53"/>
      <c r="G15" s="68">
        <f>0.05*G14</f>
        <v>0</v>
      </c>
    </row>
    <row r="16" spans="1:7" s="7" customFormat="1" ht="15.95" customHeight="1" thickBot="1" x14ac:dyDescent="0.3">
      <c r="A16" s="107"/>
      <c r="B16" s="108" t="s">
        <v>80</v>
      </c>
      <c r="C16" s="109"/>
      <c r="D16" s="109"/>
      <c r="E16" s="110"/>
      <c r="F16" s="111"/>
      <c r="G16" s="112">
        <f>SUM(G14:G15)</f>
        <v>0</v>
      </c>
    </row>
    <row r="17" spans="5:5" ht="15.95" customHeight="1" x14ac:dyDescent="0.2">
      <c r="E17" s="6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F18" sqref="F18"/>
    </sheetView>
  </sheetViews>
  <sheetFormatPr defaultRowHeight="12.75" x14ac:dyDescent="0.2"/>
  <cols>
    <col min="1" max="1" width="8.85546875" style="70" customWidth="1"/>
    <col min="2" max="2" width="56.42578125" style="77" customWidth="1"/>
    <col min="3" max="3" width="10.5703125" style="2" customWidth="1"/>
    <col min="4" max="4" width="13.5703125" style="2" customWidth="1"/>
    <col min="5" max="5" width="12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78" t="s">
        <v>84</v>
      </c>
    </row>
    <row r="2" spans="1:7" s="7" customFormat="1" ht="15" x14ac:dyDescent="0.25">
      <c r="A2" s="9" t="s">
        <v>36</v>
      </c>
      <c r="B2" s="165" t="s">
        <v>131</v>
      </c>
      <c r="C2" s="9"/>
      <c r="D2" s="9"/>
      <c r="E2" s="9"/>
      <c r="F2" s="9"/>
      <c r="G2" s="9"/>
    </row>
    <row r="3" spans="1:7" s="7" customFormat="1" ht="15" x14ac:dyDescent="0.25">
      <c r="A3" s="9" t="s">
        <v>127</v>
      </c>
      <c r="B3" s="165" t="s">
        <v>132</v>
      </c>
      <c r="C3" s="9"/>
      <c r="D3" s="9"/>
      <c r="E3" s="9"/>
      <c r="F3" s="9"/>
      <c r="G3" s="9"/>
    </row>
    <row r="4" spans="1:7" s="7" customFormat="1" ht="15" x14ac:dyDescent="0.25">
      <c r="A4" s="9" t="s">
        <v>37</v>
      </c>
      <c r="B4" s="165" t="s">
        <v>133</v>
      </c>
      <c r="C4" s="9"/>
      <c r="D4" s="9"/>
      <c r="E4" s="9"/>
      <c r="F4" s="9"/>
      <c r="G4" s="9"/>
    </row>
    <row r="5" spans="1:7" s="3" customFormat="1" thickBot="1" x14ac:dyDescent="0.25">
      <c r="A5" s="71"/>
      <c r="B5" s="72"/>
      <c r="C5" s="4"/>
      <c r="D5" s="4"/>
      <c r="E5" s="6"/>
      <c r="F5" s="4"/>
      <c r="G5" s="4"/>
    </row>
    <row r="6" spans="1:7" x14ac:dyDescent="0.2">
      <c r="A6" s="168" t="s">
        <v>85</v>
      </c>
      <c r="B6" s="169" t="s">
        <v>34</v>
      </c>
      <c r="C6" s="170" t="s">
        <v>31</v>
      </c>
      <c r="D6" s="170" t="s">
        <v>83</v>
      </c>
      <c r="E6" s="171" t="s">
        <v>30</v>
      </c>
      <c r="F6" s="171" t="s">
        <v>32</v>
      </c>
      <c r="G6" s="36" t="s">
        <v>42</v>
      </c>
    </row>
    <row r="7" spans="1:7" x14ac:dyDescent="0.2">
      <c r="A7" s="41" t="s">
        <v>52</v>
      </c>
      <c r="B7" s="166" t="s">
        <v>81</v>
      </c>
      <c r="C7" s="167"/>
      <c r="D7" s="167"/>
      <c r="E7" s="61"/>
      <c r="F7" s="61"/>
      <c r="G7" s="172"/>
    </row>
    <row r="8" spans="1:7" x14ac:dyDescent="0.2">
      <c r="A8" s="47"/>
      <c r="B8" s="82" t="s">
        <v>62</v>
      </c>
      <c r="C8" s="83"/>
      <c r="D8" s="83"/>
      <c r="E8" s="84"/>
      <c r="F8" s="84"/>
      <c r="G8" s="40"/>
    </row>
    <row r="9" spans="1:7" ht="25.5" x14ac:dyDescent="0.2">
      <c r="A9" s="41">
        <v>1</v>
      </c>
      <c r="B9" s="89" t="s">
        <v>168</v>
      </c>
      <c r="C9" s="52" t="s">
        <v>55</v>
      </c>
      <c r="D9" s="90" t="s">
        <v>183</v>
      </c>
      <c r="E9" s="66">
        <v>1.0449999999999999</v>
      </c>
      <c r="F9" s="91">
        <v>0</v>
      </c>
      <c r="G9" s="46">
        <f t="shared" ref="G9:G20" si="0">E9*F9</f>
        <v>0</v>
      </c>
    </row>
    <row r="10" spans="1:7" x14ac:dyDescent="0.2">
      <c r="A10" s="47"/>
      <c r="B10" s="82" t="s">
        <v>25</v>
      </c>
      <c r="C10" s="83"/>
      <c r="D10" s="92"/>
      <c r="E10" s="84"/>
      <c r="F10" s="93"/>
      <c r="G10" s="94"/>
    </row>
    <row r="11" spans="1:7" x14ac:dyDescent="0.2">
      <c r="A11" s="41">
        <v>2</v>
      </c>
      <c r="B11" s="89" t="s">
        <v>63</v>
      </c>
      <c r="C11" s="52" t="s">
        <v>45</v>
      </c>
      <c r="D11" s="90" t="s">
        <v>187</v>
      </c>
      <c r="E11" s="66">
        <v>19.14</v>
      </c>
      <c r="F11" s="91">
        <v>0</v>
      </c>
      <c r="G11" s="46">
        <f t="shared" si="0"/>
        <v>0</v>
      </c>
    </row>
    <row r="12" spans="1:7" x14ac:dyDescent="0.2">
      <c r="A12" s="41">
        <v>3</v>
      </c>
      <c r="B12" s="89" t="s">
        <v>143</v>
      </c>
      <c r="C12" s="52" t="s">
        <v>55</v>
      </c>
      <c r="D12" s="90" t="s">
        <v>188</v>
      </c>
      <c r="E12" s="87">
        <v>76560</v>
      </c>
      <c r="F12" s="95">
        <v>0</v>
      </c>
      <c r="G12" s="46">
        <f>E12*F12</f>
        <v>0</v>
      </c>
    </row>
    <row r="13" spans="1:7" x14ac:dyDescent="0.2">
      <c r="A13" s="47"/>
      <c r="B13" s="82" t="s">
        <v>26</v>
      </c>
      <c r="C13" s="83"/>
      <c r="D13" s="92"/>
      <c r="E13" s="84"/>
      <c r="F13" s="101"/>
      <c r="G13" s="94"/>
    </row>
    <row r="14" spans="1:7" x14ac:dyDescent="0.2">
      <c r="A14" s="41">
        <v>4</v>
      </c>
      <c r="B14" s="85" t="s">
        <v>5</v>
      </c>
      <c r="C14" s="52" t="s">
        <v>44</v>
      </c>
      <c r="D14" s="90" t="s">
        <v>144</v>
      </c>
      <c r="E14" s="87">
        <v>0.64</v>
      </c>
      <c r="F14" s="53">
        <v>0</v>
      </c>
      <c r="G14" s="46">
        <f t="shared" ref="G14" si="1">E14*F14</f>
        <v>0</v>
      </c>
    </row>
    <row r="15" spans="1:7" x14ac:dyDescent="0.2">
      <c r="A15" s="41">
        <v>5</v>
      </c>
      <c r="B15" s="89" t="s">
        <v>167</v>
      </c>
      <c r="C15" s="52" t="s">
        <v>45</v>
      </c>
      <c r="D15" s="90" t="s">
        <v>145</v>
      </c>
      <c r="E15" s="66">
        <v>0.16</v>
      </c>
      <c r="F15" s="95">
        <v>0</v>
      </c>
      <c r="G15" s="46">
        <f t="shared" si="0"/>
        <v>0</v>
      </c>
    </row>
    <row r="16" spans="1:7" x14ac:dyDescent="0.2">
      <c r="A16" s="41">
        <v>6</v>
      </c>
      <c r="B16" s="89" t="s">
        <v>169</v>
      </c>
      <c r="C16" s="52" t="s">
        <v>45</v>
      </c>
      <c r="D16" s="90" t="s">
        <v>146</v>
      </c>
      <c r="E16" s="66">
        <v>1.2</v>
      </c>
      <c r="F16" s="95">
        <v>0</v>
      </c>
      <c r="G16" s="46">
        <f t="shared" si="0"/>
        <v>0</v>
      </c>
    </row>
    <row r="17" spans="1:7" ht="25.5" x14ac:dyDescent="0.2">
      <c r="A17" s="41">
        <v>7</v>
      </c>
      <c r="B17" s="65" t="s">
        <v>130</v>
      </c>
      <c r="C17" s="52" t="s">
        <v>53</v>
      </c>
      <c r="D17" s="90" t="s">
        <v>147</v>
      </c>
      <c r="E17" s="66">
        <v>12</v>
      </c>
      <c r="F17" s="102">
        <v>0</v>
      </c>
      <c r="G17" s="46">
        <f t="shared" si="0"/>
        <v>0</v>
      </c>
    </row>
    <row r="18" spans="1:7" x14ac:dyDescent="0.2">
      <c r="A18" s="41">
        <v>8</v>
      </c>
      <c r="B18" s="89" t="s">
        <v>7</v>
      </c>
      <c r="C18" s="52" t="s">
        <v>53</v>
      </c>
      <c r="D18" s="90" t="s">
        <v>147</v>
      </c>
      <c r="E18" s="66">
        <v>12</v>
      </c>
      <c r="F18" s="102">
        <v>0</v>
      </c>
      <c r="G18" s="46">
        <f t="shared" si="0"/>
        <v>0</v>
      </c>
    </row>
    <row r="19" spans="1:7" x14ac:dyDescent="0.2">
      <c r="A19" s="41">
        <v>9</v>
      </c>
      <c r="B19" s="89" t="s">
        <v>86</v>
      </c>
      <c r="C19" s="52" t="s">
        <v>54</v>
      </c>
      <c r="D19" s="90" t="s">
        <v>148</v>
      </c>
      <c r="E19" s="66">
        <v>7.2</v>
      </c>
      <c r="F19" s="102">
        <v>0</v>
      </c>
      <c r="G19" s="46">
        <f t="shared" si="0"/>
        <v>0</v>
      </c>
    </row>
    <row r="20" spans="1:7" x14ac:dyDescent="0.2">
      <c r="A20" s="41">
        <v>10</v>
      </c>
      <c r="B20" s="89" t="s">
        <v>87</v>
      </c>
      <c r="C20" s="52" t="s">
        <v>53</v>
      </c>
      <c r="D20" s="90" t="s">
        <v>149</v>
      </c>
      <c r="E20" s="66">
        <v>4</v>
      </c>
      <c r="F20" s="102">
        <v>0</v>
      </c>
      <c r="G20" s="46">
        <f t="shared" si="0"/>
        <v>0</v>
      </c>
    </row>
    <row r="21" spans="1:7" x14ac:dyDescent="0.2">
      <c r="A21" s="41">
        <v>11</v>
      </c>
      <c r="B21" s="89" t="s">
        <v>38</v>
      </c>
      <c r="C21" s="52" t="s">
        <v>44</v>
      </c>
      <c r="D21" s="90" t="s">
        <v>150</v>
      </c>
      <c r="E21" s="66">
        <v>0.32</v>
      </c>
      <c r="F21" s="102">
        <v>0</v>
      </c>
      <c r="G21" s="46">
        <f>E21*F21</f>
        <v>0</v>
      </c>
    </row>
    <row r="22" spans="1:7" x14ac:dyDescent="0.2">
      <c r="A22" s="41">
        <v>12</v>
      </c>
      <c r="B22" s="89" t="s">
        <v>88</v>
      </c>
      <c r="C22" s="52" t="s">
        <v>55</v>
      </c>
      <c r="D22" s="90" t="s">
        <v>151</v>
      </c>
      <c r="E22" s="66">
        <v>800</v>
      </c>
      <c r="F22" s="95">
        <v>0</v>
      </c>
      <c r="G22" s="46">
        <f>E22*F22</f>
        <v>0</v>
      </c>
    </row>
    <row r="23" spans="1:7" x14ac:dyDescent="0.2">
      <c r="A23" s="164"/>
      <c r="B23" s="96" t="s">
        <v>91</v>
      </c>
      <c r="C23" s="97"/>
      <c r="D23" s="97"/>
      <c r="E23" s="98"/>
      <c r="F23" s="99"/>
      <c r="G23" s="100"/>
    </row>
    <row r="24" spans="1:7" x14ac:dyDescent="0.2">
      <c r="A24" s="41">
        <v>13</v>
      </c>
      <c r="B24" s="89" t="s">
        <v>92</v>
      </c>
      <c r="C24" s="52" t="s">
        <v>55</v>
      </c>
      <c r="D24" s="90" t="s">
        <v>152</v>
      </c>
      <c r="E24" s="66">
        <v>800</v>
      </c>
      <c r="F24" s="95">
        <v>0</v>
      </c>
      <c r="G24" s="46">
        <f>E24*F24</f>
        <v>0</v>
      </c>
    </row>
    <row r="25" spans="1:7" x14ac:dyDescent="0.2">
      <c r="A25" s="47"/>
      <c r="B25" s="82" t="s">
        <v>64</v>
      </c>
      <c r="C25" s="83"/>
      <c r="D25" s="92"/>
      <c r="E25" s="84"/>
      <c r="F25" s="101"/>
      <c r="G25" s="94"/>
    </row>
    <row r="26" spans="1:7" x14ac:dyDescent="0.2">
      <c r="A26" s="41">
        <v>14</v>
      </c>
      <c r="B26" s="89" t="s">
        <v>170</v>
      </c>
      <c r="C26" s="52" t="s">
        <v>45</v>
      </c>
      <c r="D26" s="90" t="s">
        <v>189</v>
      </c>
      <c r="E26" s="87">
        <v>12.5</v>
      </c>
      <c r="F26" s="53">
        <v>0</v>
      </c>
      <c r="G26" s="46">
        <f t="shared" ref="G26:G29" si="2">E26*F26</f>
        <v>0</v>
      </c>
    </row>
    <row r="27" spans="1:7" x14ac:dyDescent="0.2">
      <c r="A27" s="41">
        <v>15</v>
      </c>
      <c r="B27" s="85" t="s">
        <v>6</v>
      </c>
      <c r="C27" s="52" t="s">
        <v>45</v>
      </c>
      <c r="D27" s="90" t="s">
        <v>190</v>
      </c>
      <c r="E27" s="66">
        <v>4.4000000000000004</v>
      </c>
      <c r="F27" s="102">
        <v>0</v>
      </c>
      <c r="G27" s="46">
        <f t="shared" si="2"/>
        <v>0</v>
      </c>
    </row>
    <row r="28" spans="1:7" x14ac:dyDescent="0.2">
      <c r="A28" s="41">
        <v>16</v>
      </c>
      <c r="B28" s="85" t="s">
        <v>39</v>
      </c>
      <c r="C28" s="52" t="s">
        <v>44</v>
      </c>
      <c r="D28" s="90" t="s">
        <v>191</v>
      </c>
      <c r="E28" s="66">
        <v>7.04</v>
      </c>
      <c r="F28" s="102">
        <v>0</v>
      </c>
      <c r="G28" s="46">
        <f t="shared" si="2"/>
        <v>0</v>
      </c>
    </row>
    <row r="29" spans="1:7" x14ac:dyDescent="0.2">
      <c r="A29" s="41">
        <v>17</v>
      </c>
      <c r="B29" s="89" t="s">
        <v>89</v>
      </c>
      <c r="C29" s="52" t="s">
        <v>55</v>
      </c>
      <c r="D29" s="90" t="s">
        <v>192</v>
      </c>
      <c r="E29" s="66">
        <v>7040</v>
      </c>
      <c r="F29" s="95">
        <v>0</v>
      </c>
      <c r="G29" s="46">
        <f t="shared" si="2"/>
        <v>0</v>
      </c>
    </row>
    <row r="30" spans="1:7" x14ac:dyDescent="0.2">
      <c r="A30" s="164"/>
      <c r="B30" s="96" t="s">
        <v>91</v>
      </c>
      <c r="C30" s="97"/>
      <c r="D30" s="97"/>
      <c r="E30" s="98"/>
      <c r="F30" s="99"/>
      <c r="G30" s="100"/>
    </row>
    <row r="31" spans="1:7" x14ac:dyDescent="0.2">
      <c r="A31" s="41">
        <v>18</v>
      </c>
      <c r="B31" s="89" t="s">
        <v>93</v>
      </c>
      <c r="C31" s="52" t="s">
        <v>55</v>
      </c>
      <c r="D31" s="90" t="s">
        <v>193</v>
      </c>
      <c r="E31" s="66">
        <v>7040</v>
      </c>
      <c r="F31" s="95">
        <v>0</v>
      </c>
      <c r="G31" s="46">
        <f>E31*F31</f>
        <v>0</v>
      </c>
    </row>
    <row r="32" spans="1:7" s="7" customFormat="1" ht="15.75" thickBot="1" x14ac:dyDescent="0.3">
      <c r="A32" s="173"/>
      <c r="B32" s="174" t="s">
        <v>90</v>
      </c>
      <c r="C32" s="175"/>
      <c r="D32" s="175"/>
      <c r="E32" s="109"/>
      <c r="F32" s="176"/>
      <c r="G32" s="112">
        <f>SUM(G8:G31)</f>
        <v>0</v>
      </c>
    </row>
    <row r="33" spans="1:7" s="3" customFormat="1" ht="12" x14ac:dyDescent="0.2">
      <c r="A33" s="73"/>
      <c r="B33" s="74"/>
      <c r="C33" s="75"/>
      <c r="D33" s="75"/>
      <c r="E33" s="76"/>
      <c r="F33" s="75"/>
      <c r="G33" s="4"/>
    </row>
    <row r="34" spans="1:7" x14ac:dyDescent="0.2">
      <c r="A34" s="71"/>
      <c r="B34" s="72"/>
      <c r="C34" s="4"/>
      <c r="D34" s="4"/>
      <c r="E34" s="4"/>
      <c r="F34" s="4"/>
      <c r="G34" s="4"/>
    </row>
    <row r="35" spans="1:7" x14ac:dyDescent="0.2">
      <c r="A35" s="71"/>
      <c r="B35" s="72"/>
      <c r="C35" s="4"/>
      <c r="D35" s="4"/>
      <c r="E35" s="4"/>
      <c r="F35" s="4"/>
      <c r="G35" s="4"/>
    </row>
    <row r="36" spans="1:7" x14ac:dyDescent="0.2">
      <c r="A36" s="71"/>
      <c r="B36" s="72"/>
      <c r="C36" s="4"/>
      <c r="D36" s="4"/>
      <c r="E36" s="4"/>
      <c r="F36" s="4"/>
      <c r="G36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6" topLeftCell="A40" activePane="bottomLeft" state="frozen"/>
      <selection pane="bottomLeft" activeCell="B3" sqref="B3"/>
    </sheetView>
  </sheetViews>
  <sheetFormatPr defaultRowHeight="12.75" x14ac:dyDescent="0.2"/>
  <cols>
    <col min="1" max="1" width="12.28515625" style="2" customWidth="1"/>
    <col min="2" max="2" width="56.42578125" style="114" customWidth="1"/>
    <col min="3" max="3" width="10.5703125" style="2" customWidth="1"/>
    <col min="4" max="4" width="15" style="113" customWidth="1"/>
    <col min="5" max="5" width="10" style="2" customWidth="1"/>
    <col min="6" max="6" width="11.42578125" style="2" customWidth="1"/>
    <col min="7" max="7" width="17" style="2" customWidth="1"/>
    <col min="8" max="8" width="11.42578125" style="1" bestFit="1" customWidth="1"/>
    <col min="9" max="16384" width="9.140625" style="1"/>
  </cols>
  <sheetData>
    <row r="1" spans="1:7" ht="18.75" x14ac:dyDescent="0.2">
      <c r="B1" s="150" t="s">
        <v>110</v>
      </c>
    </row>
    <row r="2" spans="1:7" s="7" customFormat="1" ht="15" x14ac:dyDescent="0.25">
      <c r="A2" s="9" t="s">
        <v>36</v>
      </c>
      <c r="B2" s="165" t="s">
        <v>131</v>
      </c>
      <c r="C2" s="9"/>
      <c r="D2" s="13"/>
      <c r="E2" s="9"/>
      <c r="F2" s="9"/>
      <c r="G2" s="9"/>
    </row>
    <row r="3" spans="1:7" s="7" customFormat="1" ht="15" x14ac:dyDescent="0.25">
      <c r="A3" s="9" t="s">
        <v>127</v>
      </c>
      <c r="B3" s="165" t="s">
        <v>202</v>
      </c>
      <c r="C3" s="9"/>
      <c r="D3" s="13"/>
      <c r="E3" s="9"/>
      <c r="F3" s="9"/>
      <c r="G3" s="9"/>
    </row>
    <row r="4" spans="1:7" s="7" customFormat="1" ht="15" x14ac:dyDescent="0.25">
      <c r="A4" s="9" t="s">
        <v>37</v>
      </c>
      <c r="B4" s="165" t="s">
        <v>133</v>
      </c>
      <c r="C4" s="9"/>
      <c r="D4" s="13"/>
      <c r="E4" s="9"/>
      <c r="F4" s="149"/>
      <c r="G4" s="149"/>
    </row>
    <row r="5" spans="1:7" ht="13.5" thickBot="1" x14ac:dyDescent="0.25">
      <c r="A5" s="151"/>
    </row>
    <row r="6" spans="1:7" ht="13.5" thickBot="1" x14ac:dyDescent="0.25">
      <c r="A6" s="152" t="s">
        <v>56</v>
      </c>
      <c r="B6" s="115" t="s">
        <v>35</v>
      </c>
      <c r="C6" s="79" t="s">
        <v>31</v>
      </c>
      <c r="D6" s="116" t="s">
        <v>83</v>
      </c>
      <c r="E6" s="80" t="s">
        <v>30</v>
      </c>
      <c r="F6" s="80" t="s">
        <v>32</v>
      </c>
      <c r="G6" s="81" t="s">
        <v>42</v>
      </c>
    </row>
    <row r="7" spans="1:7" s="88" customFormat="1" x14ac:dyDescent="0.2">
      <c r="A7" s="153"/>
      <c r="B7" s="117" t="s">
        <v>8</v>
      </c>
      <c r="C7" s="118"/>
      <c r="D7" s="119"/>
      <c r="E7" s="120"/>
      <c r="F7" s="118"/>
      <c r="G7" s="121"/>
    </row>
    <row r="8" spans="1:7" ht="51" x14ac:dyDescent="0.2">
      <c r="A8" s="5" t="s">
        <v>66</v>
      </c>
      <c r="B8" s="122" t="s">
        <v>119</v>
      </c>
      <c r="C8" s="66" t="s">
        <v>43</v>
      </c>
      <c r="D8" s="123" t="s">
        <v>179</v>
      </c>
      <c r="E8" s="52" t="s">
        <v>180</v>
      </c>
      <c r="F8" s="102">
        <v>0</v>
      </c>
      <c r="G8" s="46">
        <f t="shared" ref="G8:G14" si="0">E8*F8</f>
        <v>0</v>
      </c>
    </row>
    <row r="9" spans="1:7" ht="51" x14ac:dyDescent="0.2">
      <c r="A9" s="5" t="s">
        <v>67</v>
      </c>
      <c r="B9" s="122" t="s">
        <v>120</v>
      </c>
      <c r="C9" s="66" t="s">
        <v>43</v>
      </c>
      <c r="D9" s="123" t="s">
        <v>153</v>
      </c>
      <c r="E9" s="52" t="s">
        <v>136</v>
      </c>
      <c r="F9" s="102">
        <v>0</v>
      </c>
      <c r="G9" s="46">
        <f t="shared" si="0"/>
        <v>0</v>
      </c>
    </row>
    <row r="10" spans="1:7" ht="51" x14ac:dyDescent="0.2">
      <c r="A10" s="5" t="s">
        <v>68</v>
      </c>
      <c r="B10" s="122" t="s">
        <v>121</v>
      </c>
      <c r="C10" s="66" t="s">
        <v>53</v>
      </c>
      <c r="D10" s="123" t="s">
        <v>174</v>
      </c>
      <c r="E10" s="52" t="s">
        <v>175</v>
      </c>
      <c r="F10" s="102">
        <v>0</v>
      </c>
      <c r="G10" s="46">
        <f t="shared" si="0"/>
        <v>0</v>
      </c>
    </row>
    <row r="11" spans="1:7" ht="51" x14ac:dyDescent="0.2">
      <c r="A11" s="5" t="s">
        <v>69</v>
      </c>
      <c r="B11" s="122" t="s">
        <v>122</v>
      </c>
      <c r="C11" s="66" t="s">
        <v>53</v>
      </c>
      <c r="D11" s="123" t="s">
        <v>176</v>
      </c>
      <c r="E11" s="52" t="s">
        <v>177</v>
      </c>
      <c r="F11" s="102">
        <v>0</v>
      </c>
      <c r="G11" s="46">
        <f t="shared" si="0"/>
        <v>0</v>
      </c>
    </row>
    <row r="12" spans="1:7" ht="63.75" x14ac:dyDescent="0.2">
      <c r="A12" s="5" t="s">
        <v>59</v>
      </c>
      <c r="B12" s="122" t="s">
        <v>123</v>
      </c>
      <c r="C12" s="66" t="s">
        <v>53</v>
      </c>
      <c r="D12" s="123" t="s">
        <v>174</v>
      </c>
      <c r="E12" s="52" t="s">
        <v>175</v>
      </c>
      <c r="F12" s="102">
        <v>0</v>
      </c>
      <c r="G12" s="46">
        <f t="shared" si="0"/>
        <v>0</v>
      </c>
    </row>
    <row r="13" spans="1:7" ht="63.75" x14ac:dyDescent="0.2">
      <c r="A13" s="5" t="s">
        <v>60</v>
      </c>
      <c r="B13" s="122" t="s">
        <v>124</v>
      </c>
      <c r="C13" s="66" t="s">
        <v>53</v>
      </c>
      <c r="D13" s="123" t="s">
        <v>176</v>
      </c>
      <c r="E13" s="52" t="s">
        <v>177</v>
      </c>
      <c r="F13" s="102">
        <v>0</v>
      </c>
      <c r="G13" s="46">
        <f t="shared" si="0"/>
        <v>0</v>
      </c>
    </row>
    <row r="14" spans="1:7" s="88" customFormat="1" x14ac:dyDescent="0.2">
      <c r="A14" s="155" t="s">
        <v>61</v>
      </c>
      <c r="B14" s="130" t="s">
        <v>58</v>
      </c>
      <c r="C14" s="87" t="s">
        <v>65</v>
      </c>
      <c r="D14" s="131">
        <v>1</v>
      </c>
      <c r="E14" s="86" t="s">
        <v>135</v>
      </c>
      <c r="F14" s="95">
        <v>0</v>
      </c>
      <c r="G14" s="46">
        <f t="shared" si="0"/>
        <v>0</v>
      </c>
    </row>
    <row r="15" spans="1:7" x14ac:dyDescent="0.2">
      <c r="A15" s="154"/>
      <c r="B15" s="134" t="s">
        <v>24</v>
      </c>
      <c r="C15" s="125"/>
      <c r="D15" s="126"/>
      <c r="E15" s="127"/>
      <c r="F15" s="128"/>
      <c r="G15" s="129"/>
    </row>
    <row r="16" spans="1:7" ht="38.25" x14ac:dyDescent="0.2">
      <c r="A16" s="5" t="s">
        <v>57</v>
      </c>
      <c r="B16" s="122" t="s">
        <v>154</v>
      </c>
      <c r="C16" s="66" t="s">
        <v>43</v>
      </c>
      <c r="D16" s="123" t="s">
        <v>184</v>
      </c>
      <c r="E16" s="136">
        <v>2090</v>
      </c>
      <c r="F16" s="102">
        <v>0</v>
      </c>
      <c r="G16" s="46">
        <f>E16*F16</f>
        <v>0</v>
      </c>
    </row>
    <row r="17" spans="1:7" x14ac:dyDescent="0.2">
      <c r="A17" s="5" t="s">
        <v>11</v>
      </c>
      <c r="B17" s="122" t="s">
        <v>155</v>
      </c>
      <c r="C17" s="66" t="s">
        <v>43</v>
      </c>
      <c r="D17" s="123" t="s">
        <v>185</v>
      </c>
      <c r="E17" s="136">
        <v>1045</v>
      </c>
      <c r="F17" s="102">
        <v>0</v>
      </c>
      <c r="G17" s="46">
        <f>E17*F17</f>
        <v>0</v>
      </c>
    </row>
    <row r="18" spans="1:7" ht="25.5" x14ac:dyDescent="0.2">
      <c r="A18" s="5" t="s">
        <v>12</v>
      </c>
      <c r="B18" s="122" t="s">
        <v>156</v>
      </c>
      <c r="C18" s="66" t="s">
        <v>43</v>
      </c>
      <c r="D18" s="123" t="s">
        <v>184</v>
      </c>
      <c r="E18" s="136">
        <v>2090</v>
      </c>
      <c r="F18" s="102">
        <v>0</v>
      </c>
      <c r="G18" s="46">
        <f>E18*F18</f>
        <v>0</v>
      </c>
    </row>
    <row r="19" spans="1:7" x14ac:dyDescent="0.2">
      <c r="A19" s="5" t="s">
        <v>13</v>
      </c>
      <c r="B19" s="122" t="s">
        <v>157</v>
      </c>
      <c r="C19" s="66" t="s">
        <v>43</v>
      </c>
      <c r="D19" s="123" t="s">
        <v>186</v>
      </c>
      <c r="E19" s="136">
        <v>1045</v>
      </c>
      <c r="F19" s="102">
        <v>0</v>
      </c>
      <c r="G19" s="46">
        <f>E19*F19</f>
        <v>0</v>
      </c>
    </row>
    <row r="20" spans="1:7" s="88" customFormat="1" x14ac:dyDescent="0.2">
      <c r="A20" s="155" t="s">
        <v>61</v>
      </c>
      <c r="B20" s="130" t="s">
        <v>10</v>
      </c>
      <c r="C20" s="87" t="s">
        <v>14</v>
      </c>
      <c r="D20" s="131" t="s">
        <v>171</v>
      </c>
      <c r="E20" s="132">
        <v>3</v>
      </c>
      <c r="F20" s="95">
        <v>0</v>
      </c>
      <c r="G20" s="137">
        <f>E20*F20</f>
        <v>0</v>
      </c>
    </row>
    <row r="21" spans="1:7" x14ac:dyDescent="0.2">
      <c r="A21" s="154"/>
      <c r="B21" s="134" t="s">
        <v>25</v>
      </c>
      <c r="C21" s="125"/>
      <c r="D21" s="126"/>
      <c r="E21" s="133"/>
      <c r="F21" s="128"/>
      <c r="G21" s="129"/>
    </row>
    <row r="22" spans="1:7" ht="38.25" x14ac:dyDescent="0.2">
      <c r="A22" s="5" t="s">
        <v>71</v>
      </c>
      <c r="B22" s="122" t="s">
        <v>70</v>
      </c>
      <c r="C22" s="66" t="s">
        <v>43</v>
      </c>
      <c r="D22" s="123" t="s">
        <v>194</v>
      </c>
      <c r="E22" s="132">
        <v>957</v>
      </c>
      <c r="F22" s="102">
        <v>0</v>
      </c>
      <c r="G22" s="46">
        <f>E22*F22</f>
        <v>0</v>
      </c>
    </row>
    <row r="23" spans="1:7" x14ac:dyDescent="0.2">
      <c r="A23" s="5" t="s">
        <v>13</v>
      </c>
      <c r="B23" s="122" t="s">
        <v>157</v>
      </c>
      <c r="C23" s="66" t="s">
        <v>43</v>
      </c>
      <c r="D23" s="123" t="s">
        <v>194</v>
      </c>
      <c r="E23" s="136">
        <v>957</v>
      </c>
      <c r="F23" s="102">
        <v>0</v>
      </c>
      <c r="G23" s="46">
        <f>E23*F23</f>
        <v>0</v>
      </c>
    </row>
    <row r="24" spans="1:7" s="88" customFormat="1" ht="25.5" x14ac:dyDescent="0.2">
      <c r="A24" s="5" t="s">
        <v>9</v>
      </c>
      <c r="B24" s="122" t="s">
        <v>96</v>
      </c>
      <c r="C24" s="66" t="s">
        <v>44</v>
      </c>
      <c r="D24" s="123" t="s">
        <v>195</v>
      </c>
      <c r="E24" s="136">
        <v>76.56</v>
      </c>
      <c r="F24" s="102">
        <v>0</v>
      </c>
      <c r="G24" s="46">
        <f>E24*F24</f>
        <v>0</v>
      </c>
    </row>
    <row r="25" spans="1:7" s="88" customFormat="1" ht="25.5" x14ac:dyDescent="0.2">
      <c r="A25" s="5" t="s">
        <v>77</v>
      </c>
      <c r="B25" s="122" t="s">
        <v>158</v>
      </c>
      <c r="C25" s="66" t="s">
        <v>44</v>
      </c>
      <c r="D25" s="123" t="s">
        <v>195</v>
      </c>
      <c r="E25" s="66">
        <v>76.56</v>
      </c>
      <c r="F25" s="102">
        <v>0</v>
      </c>
      <c r="G25" s="46">
        <f>E25*F25</f>
        <v>0</v>
      </c>
    </row>
    <row r="26" spans="1:7" x14ac:dyDescent="0.2">
      <c r="A26" s="154"/>
      <c r="B26" s="134" t="s">
        <v>26</v>
      </c>
      <c r="C26" s="125"/>
      <c r="D26" s="126"/>
      <c r="E26" s="133"/>
      <c r="F26" s="128"/>
      <c r="G26" s="135"/>
    </row>
    <row r="27" spans="1:7" ht="51" x14ac:dyDescent="0.2">
      <c r="A27" s="155" t="s">
        <v>16</v>
      </c>
      <c r="B27" s="122" t="s">
        <v>128</v>
      </c>
      <c r="C27" s="66" t="s">
        <v>53</v>
      </c>
      <c r="D27" s="123" t="s">
        <v>160</v>
      </c>
      <c r="E27" s="136">
        <v>4</v>
      </c>
      <c r="F27" s="102">
        <v>0</v>
      </c>
      <c r="G27" s="46">
        <f t="shared" ref="G27:G36" si="1">E27*F27</f>
        <v>0</v>
      </c>
    </row>
    <row r="28" spans="1:7" ht="25.5" x14ac:dyDescent="0.2">
      <c r="A28" s="155" t="s">
        <v>17</v>
      </c>
      <c r="B28" s="122" t="s">
        <v>1</v>
      </c>
      <c r="C28" s="66" t="s">
        <v>53</v>
      </c>
      <c r="D28" s="123" t="s">
        <v>160</v>
      </c>
      <c r="E28" s="136">
        <v>4</v>
      </c>
      <c r="F28" s="102">
        <v>0</v>
      </c>
      <c r="G28" s="46">
        <f t="shared" si="1"/>
        <v>0</v>
      </c>
    </row>
    <row r="29" spans="1:7" ht="38.25" x14ac:dyDescent="0.2">
      <c r="A29" s="5" t="s">
        <v>18</v>
      </c>
      <c r="B29" s="122" t="s">
        <v>159</v>
      </c>
      <c r="C29" s="66" t="s">
        <v>4</v>
      </c>
      <c r="D29" s="123" t="s">
        <v>161</v>
      </c>
      <c r="E29" s="136">
        <v>1.6000000000000001E-4</v>
      </c>
      <c r="F29" s="102">
        <v>0</v>
      </c>
      <c r="G29" s="46">
        <f t="shared" si="1"/>
        <v>0</v>
      </c>
    </row>
    <row r="30" spans="1:7" ht="38.25" x14ac:dyDescent="0.2">
      <c r="A30" s="5" t="s">
        <v>18</v>
      </c>
      <c r="B30" s="122" t="s">
        <v>172</v>
      </c>
      <c r="C30" s="66" t="s">
        <v>4</v>
      </c>
      <c r="D30" s="123" t="s">
        <v>162</v>
      </c>
      <c r="E30" s="136">
        <v>1.1999999999999999E-3</v>
      </c>
      <c r="F30" s="102">
        <v>0</v>
      </c>
      <c r="G30" s="46">
        <f t="shared" si="1"/>
        <v>0</v>
      </c>
    </row>
    <row r="31" spans="1:7" ht="25.5" x14ac:dyDescent="0.2">
      <c r="A31" s="5" t="s">
        <v>73</v>
      </c>
      <c r="B31" s="122" t="s">
        <v>72</v>
      </c>
      <c r="C31" s="66" t="s">
        <v>53</v>
      </c>
      <c r="D31" s="123" t="s">
        <v>160</v>
      </c>
      <c r="E31" s="136">
        <v>4</v>
      </c>
      <c r="F31" s="102">
        <v>0</v>
      </c>
      <c r="G31" s="46">
        <f t="shared" si="1"/>
        <v>0</v>
      </c>
    </row>
    <row r="32" spans="1:7" ht="25.5" x14ac:dyDescent="0.2">
      <c r="A32" s="5" t="s">
        <v>125</v>
      </c>
      <c r="B32" s="122" t="s">
        <v>126</v>
      </c>
      <c r="C32" s="66" t="s">
        <v>43</v>
      </c>
      <c r="D32" s="123" t="s">
        <v>163</v>
      </c>
      <c r="E32" s="136">
        <v>4</v>
      </c>
      <c r="F32" s="102">
        <v>0</v>
      </c>
      <c r="G32" s="46">
        <f t="shared" si="1"/>
        <v>0</v>
      </c>
    </row>
    <row r="33" spans="1:7" s="88" customFormat="1" x14ac:dyDescent="0.2">
      <c r="A33" s="155" t="s">
        <v>61</v>
      </c>
      <c r="B33" s="130" t="s">
        <v>173</v>
      </c>
      <c r="C33" s="87" t="s">
        <v>53</v>
      </c>
      <c r="D33" s="131" t="s">
        <v>160</v>
      </c>
      <c r="E33" s="132">
        <v>4</v>
      </c>
      <c r="F33" s="95">
        <v>0</v>
      </c>
      <c r="G33" s="137">
        <f t="shared" si="1"/>
        <v>0</v>
      </c>
    </row>
    <row r="34" spans="1:7" ht="25.5" x14ac:dyDescent="0.2">
      <c r="A34" s="5" t="s">
        <v>74</v>
      </c>
      <c r="B34" s="122" t="s">
        <v>75</v>
      </c>
      <c r="C34" s="66" t="s">
        <v>43</v>
      </c>
      <c r="D34" s="123" t="s">
        <v>163</v>
      </c>
      <c r="E34" s="132">
        <v>4</v>
      </c>
      <c r="F34" s="102">
        <v>0</v>
      </c>
      <c r="G34" s="46">
        <f t="shared" si="1"/>
        <v>0</v>
      </c>
    </row>
    <row r="35" spans="1:7" s="88" customFormat="1" x14ac:dyDescent="0.2">
      <c r="A35" s="5" t="s">
        <v>9</v>
      </c>
      <c r="B35" s="122" t="s">
        <v>94</v>
      </c>
      <c r="C35" s="66" t="s">
        <v>44</v>
      </c>
      <c r="D35" s="123" t="s">
        <v>164</v>
      </c>
      <c r="E35" s="136">
        <v>0.8</v>
      </c>
      <c r="F35" s="102">
        <v>0</v>
      </c>
      <c r="G35" s="46">
        <f t="shared" si="1"/>
        <v>0</v>
      </c>
    </row>
    <row r="36" spans="1:7" s="88" customFormat="1" x14ac:dyDescent="0.2">
      <c r="A36" s="5" t="s">
        <v>77</v>
      </c>
      <c r="B36" s="122" t="s">
        <v>78</v>
      </c>
      <c r="C36" s="66" t="s">
        <v>44</v>
      </c>
      <c r="D36" s="123" t="s">
        <v>164</v>
      </c>
      <c r="E36" s="66">
        <v>0.8</v>
      </c>
      <c r="F36" s="102">
        <v>0</v>
      </c>
      <c r="G36" s="46">
        <f t="shared" si="1"/>
        <v>0</v>
      </c>
    </row>
    <row r="37" spans="1:7" x14ac:dyDescent="0.2">
      <c r="A37" s="156"/>
      <c r="B37" s="138" t="s">
        <v>91</v>
      </c>
      <c r="C37" s="139"/>
      <c r="D37" s="139"/>
      <c r="E37" s="140"/>
      <c r="F37" s="141"/>
      <c r="G37" s="142"/>
    </row>
    <row r="38" spans="1:7" s="88" customFormat="1" x14ac:dyDescent="0.2">
      <c r="A38" s="155" t="s">
        <v>61</v>
      </c>
      <c r="B38" s="130" t="s">
        <v>19</v>
      </c>
      <c r="C38" s="87" t="s">
        <v>53</v>
      </c>
      <c r="D38" s="131" t="s">
        <v>160</v>
      </c>
      <c r="E38" s="132">
        <v>4</v>
      </c>
      <c r="F38" s="95">
        <v>0</v>
      </c>
      <c r="G38" s="137">
        <f t="shared" ref="G38:G42" si="2">E38*F38</f>
        <v>0</v>
      </c>
    </row>
    <row r="39" spans="1:7" ht="25.5" x14ac:dyDescent="0.2">
      <c r="A39" s="5" t="s">
        <v>20</v>
      </c>
      <c r="B39" s="130" t="s">
        <v>29</v>
      </c>
      <c r="C39" s="66" t="s">
        <v>53</v>
      </c>
      <c r="D39" s="123" t="s">
        <v>165</v>
      </c>
      <c r="E39" s="136">
        <v>0.2</v>
      </c>
      <c r="F39" s="102">
        <v>0</v>
      </c>
      <c r="G39" s="46">
        <f t="shared" si="2"/>
        <v>0</v>
      </c>
    </row>
    <row r="40" spans="1:7" ht="38.25" x14ac:dyDescent="0.2">
      <c r="A40" s="5" t="s">
        <v>40</v>
      </c>
      <c r="B40" s="130" t="s">
        <v>41</v>
      </c>
      <c r="C40" s="66" t="s">
        <v>43</v>
      </c>
      <c r="D40" s="123" t="s">
        <v>163</v>
      </c>
      <c r="E40" s="136">
        <v>4</v>
      </c>
      <c r="F40" s="102">
        <v>0</v>
      </c>
      <c r="G40" s="46">
        <f t="shared" si="2"/>
        <v>0</v>
      </c>
    </row>
    <row r="41" spans="1:7" s="88" customFormat="1" x14ac:dyDescent="0.2">
      <c r="A41" s="5" t="s">
        <v>9</v>
      </c>
      <c r="B41" s="122" t="s">
        <v>95</v>
      </c>
      <c r="C41" s="66" t="s">
        <v>44</v>
      </c>
      <c r="D41" s="123" t="s">
        <v>166</v>
      </c>
      <c r="E41" s="136">
        <v>0.8</v>
      </c>
      <c r="F41" s="102">
        <v>0</v>
      </c>
      <c r="G41" s="46">
        <f t="shared" si="2"/>
        <v>0</v>
      </c>
    </row>
    <row r="42" spans="1:7" s="88" customFormat="1" x14ac:dyDescent="0.2">
      <c r="A42" s="5" t="s">
        <v>77</v>
      </c>
      <c r="B42" s="122" t="s">
        <v>78</v>
      </c>
      <c r="C42" s="66" t="s">
        <v>44</v>
      </c>
      <c r="D42" s="123" t="s">
        <v>166</v>
      </c>
      <c r="E42" s="66">
        <v>0.8</v>
      </c>
      <c r="F42" s="102">
        <v>0</v>
      </c>
      <c r="G42" s="46">
        <f t="shared" si="2"/>
        <v>0</v>
      </c>
    </row>
    <row r="43" spans="1:7" x14ac:dyDescent="0.2">
      <c r="A43" s="154"/>
      <c r="B43" s="134" t="s">
        <v>27</v>
      </c>
      <c r="C43" s="125"/>
      <c r="D43" s="126"/>
      <c r="E43" s="133"/>
      <c r="F43" s="128"/>
      <c r="G43" s="135"/>
    </row>
    <row r="44" spans="1:7" ht="51" x14ac:dyDescent="0.2">
      <c r="A44" s="155" t="s">
        <v>112</v>
      </c>
      <c r="B44" s="122" t="s">
        <v>129</v>
      </c>
      <c r="C44" s="66" t="s">
        <v>53</v>
      </c>
      <c r="D44" s="123" t="s">
        <v>181</v>
      </c>
      <c r="E44" s="136">
        <v>250</v>
      </c>
      <c r="F44" s="102">
        <v>0</v>
      </c>
      <c r="G44" s="46">
        <f t="shared" ref="G44:G50" si="3">E44*F44</f>
        <v>0</v>
      </c>
    </row>
    <row r="45" spans="1:7" ht="25.5" x14ac:dyDescent="0.2">
      <c r="A45" s="155" t="s">
        <v>2</v>
      </c>
      <c r="B45" s="122" t="s">
        <v>0</v>
      </c>
      <c r="C45" s="66" t="s">
        <v>53</v>
      </c>
      <c r="D45" s="123" t="s">
        <v>196</v>
      </c>
      <c r="E45" s="136">
        <v>250</v>
      </c>
      <c r="F45" s="102">
        <v>0</v>
      </c>
      <c r="G45" s="46">
        <f t="shared" si="3"/>
        <v>0</v>
      </c>
    </row>
    <row r="46" spans="1:7" ht="38.25" x14ac:dyDescent="0.2">
      <c r="A46" s="5" t="s">
        <v>18</v>
      </c>
      <c r="B46" s="122" t="s">
        <v>172</v>
      </c>
      <c r="C46" s="66" t="s">
        <v>4</v>
      </c>
      <c r="D46" s="123" t="s">
        <v>197</v>
      </c>
      <c r="E46" s="136">
        <v>1.2500000000000001E-2</v>
      </c>
      <c r="F46" s="102">
        <v>0</v>
      </c>
      <c r="G46" s="46">
        <f t="shared" si="3"/>
        <v>0</v>
      </c>
    </row>
    <row r="47" spans="1:7" ht="25.5" x14ac:dyDescent="0.2">
      <c r="A47" s="5" t="s">
        <v>15</v>
      </c>
      <c r="B47" s="122" t="s">
        <v>3</v>
      </c>
      <c r="C47" s="66" t="s">
        <v>4</v>
      </c>
      <c r="D47" s="123" t="s">
        <v>198</v>
      </c>
      <c r="E47" s="136">
        <v>4.4000000000000003E-3</v>
      </c>
      <c r="F47" s="102">
        <v>0</v>
      </c>
      <c r="G47" s="46">
        <f t="shared" si="3"/>
        <v>0</v>
      </c>
    </row>
    <row r="48" spans="1:7" ht="25.5" x14ac:dyDescent="0.2">
      <c r="A48" s="5" t="s">
        <v>74</v>
      </c>
      <c r="B48" s="122" t="s">
        <v>76</v>
      </c>
      <c r="C48" s="66" t="s">
        <v>43</v>
      </c>
      <c r="D48" s="123" t="s">
        <v>199</v>
      </c>
      <c r="E48" s="132">
        <v>88</v>
      </c>
      <c r="F48" s="102">
        <v>0</v>
      </c>
      <c r="G48" s="46">
        <f t="shared" si="3"/>
        <v>0</v>
      </c>
    </row>
    <row r="49" spans="1:7" s="88" customFormat="1" ht="25.5" x14ac:dyDescent="0.2">
      <c r="A49" s="5" t="s">
        <v>9</v>
      </c>
      <c r="B49" s="122" t="s">
        <v>96</v>
      </c>
      <c r="C49" s="66" t="s">
        <v>44</v>
      </c>
      <c r="D49" s="123" t="s">
        <v>200</v>
      </c>
      <c r="E49" s="136">
        <v>7.04</v>
      </c>
      <c r="F49" s="102">
        <v>0</v>
      </c>
      <c r="G49" s="46">
        <f t="shared" si="3"/>
        <v>0</v>
      </c>
    </row>
    <row r="50" spans="1:7" s="88" customFormat="1" ht="25.5" x14ac:dyDescent="0.2">
      <c r="A50" s="5" t="s">
        <v>77</v>
      </c>
      <c r="B50" s="122" t="s">
        <v>78</v>
      </c>
      <c r="C50" s="66" t="s">
        <v>44</v>
      </c>
      <c r="D50" s="123" t="s">
        <v>200</v>
      </c>
      <c r="E50" s="66">
        <v>7.04</v>
      </c>
      <c r="F50" s="102">
        <v>0</v>
      </c>
      <c r="G50" s="46">
        <f t="shared" si="3"/>
        <v>0</v>
      </c>
    </row>
    <row r="51" spans="1:7" x14ac:dyDescent="0.2">
      <c r="A51" s="156"/>
      <c r="B51" s="138" t="s">
        <v>91</v>
      </c>
      <c r="C51" s="139"/>
      <c r="D51" s="139"/>
      <c r="E51" s="140"/>
      <c r="F51" s="141"/>
      <c r="G51" s="142"/>
    </row>
    <row r="52" spans="1:7" ht="38.25" x14ac:dyDescent="0.2">
      <c r="A52" s="5" t="s">
        <v>21</v>
      </c>
      <c r="B52" s="130" t="s">
        <v>28</v>
      </c>
      <c r="C52" s="66" t="s">
        <v>43</v>
      </c>
      <c r="D52" s="123" t="s">
        <v>182</v>
      </c>
      <c r="E52" s="136">
        <v>88</v>
      </c>
      <c r="F52" s="102">
        <v>0</v>
      </c>
      <c r="G52" s="46">
        <f>E52*F52</f>
        <v>0</v>
      </c>
    </row>
    <row r="53" spans="1:7" s="88" customFormat="1" ht="25.5" x14ac:dyDescent="0.2">
      <c r="A53" s="5" t="s">
        <v>9</v>
      </c>
      <c r="B53" s="122" t="s">
        <v>97</v>
      </c>
      <c r="C53" s="66" t="s">
        <v>44</v>
      </c>
      <c r="D53" s="123" t="s">
        <v>201</v>
      </c>
      <c r="E53" s="136">
        <v>7.04</v>
      </c>
      <c r="F53" s="102">
        <v>0</v>
      </c>
      <c r="G53" s="46">
        <f>E53*F53</f>
        <v>0</v>
      </c>
    </row>
    <row r="54" spans="1:7" s="88" customFormat="1" ht="25.5" x14ac:dyDescent="0.2">
      <c r="A54" s="5" t="s">
        <v>77</v>
      </c>
      <c r="B54" s="122" t="s">
        <v>78</v>
      </c>
      <c r="C54" s="66" t="s">
        <v>44</v>
      </c>
      <c r="D54" s="123" t="s">
        <v>201</v>
      </c>
      <c r="E54" s="66">
        <v>7.04</v>
      </c>
      <c r="F54" s="102">
        <v>0</v>
      </c>
      <c r="G54" s="46">
        <f>E54*F54</f>
        <v>0</v>
      </c>
    </row>
    <row r="55" spans="1:7" x14ac:dyDescent="0.2">
      <c r="A55" s="154"/>
      <c r="B55" s="124"/>
      <c r="C55" s="125"/>
      <c r="D55" s="126"/>
      <c r="E55" s="143"/>
      <c r="F55" s="128"/>
      <c r="G55" s="129"/>
    </row>
    <row r="56" spans="1:7" x14ac:dyDescent="0.2">
      <c r="A56" s="155" t="s">
        <v>61</v>
      </c>
      <c r="B56" s="130" t="s">
        <v>22</v>
      </c>
      <c r="C56" s="87" t="s">
        <v>65</v>
      </c>
      <c r="D56" s="131">
        <v>1</v>
      </c>
      <c r="E56" s="132">
        <v>1</v>
      </c>
      <c r="F56" s="95">
        <v>0</v>
      </c>
      <c r="G56" s="137">
        <f>E56*F56</f>
        <v>0</v>
      </c>
    </row>
    <row r="57" spans="1:7" ht="13.5" thickBot="1" x14ac:dyDescent="0.25">
      <c r="A57" s="157" t="s">
        <v>61</v>
      </c>
      <c r="B57" s="144" t="s">
        <v>23</v>
      </c>
      <c r="C57" s="145" t="s">
        <v>65</v>
      </c>
      <c r="D57" s="146">
        <v>1</v>
      </c>
      <c r="E57" s="147">
        <v>1</v>
      </c>
      <c r="F57" s="103">
        <v>0</v>
      </c>
      <c r="G57" s="148">
        <f>E57*F57</f>
        <v>0</v>
      </c>
    </row>
    <row r="58" spans="1:7" s="7" customFormat="1" ht="15.75" thickBot="1" x14ac:dyDescent="0.3">
      <c r="A58" s="158"/>
      <c r="B58" s="159" t="s">
        <v>98</v>
      </c>
      <c r="C58" s="160"/>
      <c r="D58" s="161"/>
      <c r="E58" s="104"/>
      <c r="F58" s="105"/>
      <c r="G58" s="106">
        <f>SUM(G8:G57)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97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Sumarizace</vt:lpstr>
      <vt:lpstr>Rozpočet rostlinný materiál</vt:lpstr>
      <vt:lpstr>Rozpočet ostatní materiál</vt:lpstr>
      <vt:lpstr>Rozpočet zahradnické práce</vt:lpstr>
      <vt:lpstr>'Rozpočet ostatní materiál'!Názvy_tisku</vt:lpstr>
      <vt:lpstr>'Rozpočet rostlinný materiál'!Názvy_tisku</vt:lpstr>
      <vt:lpstr>'Rozpočet zahradnické práce'!Názvy_tisku</vt:lpstr>
      <vt:lpstr>'Rozpočet ostatní materiál'!Oblast_tisku</vt:lpstr>
      <vt:lpstr>'Rozpočet rostlinný materiál'!Oblast_tisku</vt:lpstr>
      <vt:lpstr>'Rozpočet zahradnické práce'!Oblast_tisku</vt:lpstr>
      <vt:lpstr>Sumarizace!Oblast_tisku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Martin Dvořáček</cp:lastModifiedBy>
  <cp:lastPrinted>2019-03-29T09:19:48Z</cp:lastPrinted>
  <dcterms:created xsi:type="dcterms:W3CDTF">2007-04-02T13:08:26Z</dcterms:created>
  <dcterms:modified xsi:type="dcterms:W3CDTF">2019-05-02T13:45:45Z</dcterms:modified>
</cp:coreProperties>
</file>